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845" activeTab="0"/>
  </bookViews>
  <sheets>
    <sheet name="Blad1" sheetId="1" r:id="rId1"/>
    <sheet name="ink.bb" sheetId="2" r:id="rId2"/>
    <sheet name="Blad3" sheetId="3" r:id="rId3"/>
  </sheets>
  <definedNames/>
  <calcPr fullCalcOnLoad="1"/>
</workbook>
</file>

<file path=xl/comments1.xml><?xml version="1.0" encoding="utf-8"?>
<comments xmlns="http://schemas.openxmlformats.org/spreadsheetml/2006/main">
  <authors>
    <author>Calle</author>
  </authors>
  <commentList>
    <comment ref="J6" authorId="0">
      <text>
        <r>
          <rPr>
            <sz val="9"/>
            <rFont val="Tahoma"/>
            <family val="0"/>
          </rPr>
          <t>Räknaren räknar genomgående med 0,1% på såväl ink. &lt;7,5ibb som ink. &gt;7,5 ibb. 
Om högre premieavsättning är aktuell för oskadad och / eller skadad - lägg in år samt föhöjd procentsats. 
Om den skadade inte har någon extra premieavsättning som skadad ska 0% läggas in.</t>
        </r>
      </text>
    </comment>
    <comment ref="C13" authorId="0">
      <text>
        <r>
          <rPr>
            <sz val="9"/>
            <rFont val="Tahoma"/>
            <family val="2"/>
          </rPr>
          <t>Inkomst som skadad alt. avgiftsunderlag i premiebefrielseförsäkring</t>
        </r>
      </text>
    </comment>
    <comment ref="Q12" authorId="0">
      <text>
        <r>
          <rPr>
            <sz val="9"/>
            <rFont val="Tahoma"/>
            <family val="2"/>
          </rPr>
          <t>Intjänad premie som inte beaktats som skadad genom arbetsgivare eller avgiftsbefrielse</t>
        </r>
      </text>
    </comment>
  </commentList>
</comments>
</file>

<file path=xl/sharedStrings.xml><?xml version="1.0" encoding="utf-8"?>
<sst xmlns="http://schemas.openxmlformats.org/spreadsheetml/2006/main" count="35" uniqueCount="30">
  <si>
    <t>Skada nr</t>
  </si>
  <si>
    <t>Namn</t>
  </si>
  <si>
    <t>Handläggare</t>
  </si>
  <si>
    <t>Fr.o.m. År</t>
  </si>
  <si>
    <t>T.o.m. År</t>
  </si>
  <si>
    <t>År</t>
  </si>
  <si>
    <t>Oskadad</t>
  </si>
  <si>
    <t>Skadad</t>
  </si>
  <si>
    <t>7,5 ink.bb</t>
  </si>
  <si>
    <t>Ink.bb</t>
  </si>
  <si>
    <t>7,5 ibb</t>
  </si>
  <si>
    <t>&lt;7,5 ibb</t>
  </si>
  <si>
    <t>&gt; 7,5 ibb</t>
  </si>
  <si>
    <t>OSKADAD</t>
  </si>
  <si>
    <t>SKADAD</t>
  </si>
  <si>
    <t>&lt; 7,5 ibb</t>
  </si>
  <si>
    <t>befrielse</t>
  </si>
  <si>
    <t>Förlust</t>
  </si>
  <si>
    <t>SUMMA</t>
  </si>
  <si>
    <t>premie</t>
  </si>
  <si>
    <t>förlust</t>
  </si>
  <si>
    <t>Oskadad Skadad</t>
  </si>
  <si>
    <t>Förlust av extra premieavsättningar vid förmånsbestämd pension</t>
  </si>
  <si>
    <t xml:space="preserve">                     År för extra premieavsättning</t>
  </si>
  <si>
    <t xml:space="preserve">                    Premieavsättning %  &lt;7,5 ibb</t>
  </si>
  <si>
    <t xml:space="preserve">                    Premieavsättning %  &gt;7,5 ibb</t>
  </si>
  <si>
    <t>medförande</t>
  </si>
  <si>
    <t>Pensions-</t>
  </si>
  <si>
    <t xml:space="preserve">    Lön</t>
  </si>
  <si>
    <t>Ev. intj.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</si>
</sst>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.0%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sz val="9"/>
      <name val="Tahoma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2" applyNumberFormat="0" applyAlignment="0" applyProtection="0"/>
    <xf numFmtId="0" fontId="30" fillId="31" borderId="3" applyNumberFormat="0" applyAlignment="0" applyProtection="0"/>
    <xf numFmtId="0" fontId="31" fillId="0" borderId="4" applyNumberFormat="0" applyFill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3" fontId="2" fillId="33" borderId="10" xfId="0" applyNumberFormat="1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1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4" fillId="34" borderId="0" xfId="0" applyFont="1" applyFill="1" applyAlignment="1">
      <alignment/>
    </xf>
    <xf numFmtId="0" fontId="2" fillId="34" borderId="12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3" fontId="0" fillId="34" borderId="13" xfId="0" applyNumberFormat="1" applyFill="1" applyBorder="1" applyAlignment="1">
      <alignment/>
    </xf>
    <xf numFmtId="3" fontId="0" fillId="34" borderId="0" xfId="0" applyNumberFormat="1" applyFill="1" applyBorder="1" applyAlignment="1">
      <alignment/>
    </xf>
    <xf numFmtId="3" fontId="0" fillId="34" borderId="15" xfId="0" applyNumberFormat="1" applyFill="1" applyBorder="1" applyAlignment="1">
      <alignment/>
    </xf>
    <xf numFmtId="0" fontId="2" fillId="0" borderId="12" xfId="0" applyFont="1" applyFill="1" applyBorder="1" applyAlignment="1" applyProtection="1">
      <alignment horizontal="center"/>
      <protection locked="0"/>
    </xf>
    <xf numFmtId="3" fontId="0" fillId="0" borderId="12" xfId="0" applyNumberFormat="1" applyFill="1" applyBorder="1" applyAlignment="1" applyProtection="1">
      <alignment/>
      <protection locked="0"/>
    </xf>
    <xf numFmtId="0" fontId="2" fillId="34" borderId="16" xfId="0" applyFont="1" applyFill="1" applyBorder="1" applyAlignment="1">
      <alignment horizontal="center"/>
    </xf>
    <xf numFmtId="3" fontId="2" fillId="33" borderId="17" xfId="0" applyNumberFormat="1" applyFont="1" applyFill="1" applyBorder="1" applyAlignment="1">
      <alignment/>
    </xf>
    <xf numFmtId="3" fontId="2" fillId="33" borderId="18" xfId="0" applyNumberFormat="1" applyFont="1" applyFill="1" applyBorder="1" applyAlignment="1">
      <alignment/>
    </xf>
    <xf numFmtId="3" fontId="2" fillId="34" borderId="19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2" fillId="34" borderId="13" xfId="0" applyFont="1" applyFill="1" applyBorder="1" applyAlignment="1">
      <alignment/>
    </xf>
    <xf numFmtId="3" fontId="2" fillId="33" borderId="10" xfId="0" applyNumberFormat="1" applyFont="1" applyFill="1" applyBorder="1" applyAlignment="1">
      <alignment horizontal="right"/>
    </xf>
    <xf numFmtId="3" fontId="2" fillId="33" borderId="11" xfId="0" applyNumberFormat="1" applyFont="1" applyFill="1" applyBorder="1" applyAlignment="1">
      <alignment horizontal="right"/>
    </xf>
    <xf numFmtId="0" fontId="2" fillId="34" borderId="20" xfId="0" applyFont="1" applyFill="1" applyBorder="1" applyAlignment="1">
      <alignment horizontal="center"/>
    </xf>
    <xf numFmtId="3" fontId="3" fillId="34" borderId="0" xfId="0" applyNumberFormat="1" applyFont="1" applyFill="1" applyAlignment="1">
      <alignment/>
    </xf>
    <xf numFmtId="0" fontId="2" fillId="34" borderId="21" xfId="0" applyFont="1" applyFill="1" applyBorder="1" applyAlignment="1">
      <alignment horizontal="center"/>
    </xf>
    <xf numFmtId="3" fontId="0" fillId="34" borderId="16" xfId="0" applyNumberFormat="1" applyFill="1" applyBorder="1" applyAlignment="1">
      <alignment/>
    </xf>
    <xf numFmtId="3" fontId="0" fillId="34" borderId="22" xfId="0" applyNumberFormat="1" applyFill="1" applyBorder="1" applyAlignment="1">
      <alignment/>
    </xf>
    <xf numFmtId="3" fontId="0" fillId="34" borderId="20" xfId="0" applyNumberFormat="1" applyFill="1" applyBorder="1" applyAlignment="1">
      <alignment/>
    </xf>
    <xf numFmtId="3" fontId="0" fillId="0" borderId="23" xfId="0" applyNumberFormat="1" applyFill="1" applyBorder="1" applyAlignment="1" applyProtection="1">
      <alignment/>
      <protection locked="0"/>
    </xf>
    <xf numFmtId="3" fontId="0" fillId="0" borderId="24" xfId="0" applyNumberFormat="1" applyFill="1" applyBorder="1" applyAlignment="1" applyProtection="1">
      <alignment/>
      <protection locked="0"/>
    </xf>
    <xf numFmtId="3" fontId="0" fillId="0" borderId="25" xfId="0" applyNumberFormat="1" applyFill="1" applyBorder="1" applyAlignment="1" applyProtection="1">
      <alignment/>
      <protection locked="0"/>
    </xf>
    <xf numFmtId="3" fontId="0" fillId="34" borderId="26" xfId="0" applyNumberFormat="1" applyFill="1" applyBorder="1" applyAlignment="1">
      <alignment/>
    </xf>
    <xf numFmtId="3" fontId="2" fillId="33" borderId="27" xfId="0" applyNumberFormat="1" applyFont="1" applyFill="1" applyBorder="1" applyAlignment="1">
      <alignment horizontal="right"/>
    </xf>
    <xf numFmtId="3" fontId="2" fillId="33" borderId="28" xfId="0" applyNumberFormat="1" applyFont="1" applyFill="1" applyBorder="1" applyAlignment="1">
      <alignment/>
    </xf>
    <xf numFmtId="3" fontId="2" fillId="33" borderId="27" xfId="0" applyNumberFormat="1" applyFont="1" applyFill="1" applyBorder="1" applyAlignment="1">
      <alignment/>
    </xf>
    <xf numFmtId="10" fontId="0" fillId="0" borderId="29" xfId="0" applyNumberFormat="1" applyFill="1" applyBorder="1" applyAlignment="1" applyProtection="1">
      <alignment horizontal="center"/>
      <protection locked="0"/>
    </xf>
    <xf numFmtId="10" fontId="0" fillId="34" borderId="30" xfId="0" applyNumberFormat="1" applyFill="1" applyBorder="1" applyAlignment="1">
      <alignment horizontal="center"/>
    </xf>
    <xf numFmtId="10" fontId="0" fillId="34" borderId="31" xfId="0" applyNumberFormat="1" applyFill="1" applyBorder="1" applyAlignment="1">
      <alignment horizontal="center"/>
    </xf>
    <xf numFmtId="10" fontId="0" fillId="34" borderId="32" xfId="0" applyNumberFormat="1" applyFill="1" applyBorder="1" applyAlignment="1">
      <alignment horizontal="center"/>
    </xf>
    <xf numFmtId="10" fontId="0" fillId="34" borderId="33" xfId="0" applyNumberFormat="1" applyFill="1" applyBorder="1" applyAlignment="1">
      <alignment horizontal="center"/>
    </xf>
    <xf numFmtId="10" fontId="0" fillId="34" borderId="34" xfId="0" applyNumberFormat="1" applyFill="1" applyBorder="1" applyAlignment="1">
      <alignment horizontal="center"/>
    </xf>
    <xf numFmtId="10" fontId="0" fillId="34" borderId="35" xfId="0" applyNumberFormat="1" applyFill="1" applyBorder="1" applyAlignment="1">
      <alignment horizontal="center"/>
    </xf>
    <xf numFmtId="10" fontId="0" fillId="0" borderId="12" xfId="0" applyNumberFormat="1" applyFill="1" applyBorder="1" applyAlignment="1" applyProtection="1">
      <alignment horizontal="center"/>
      <protection locked="0"/>
    </xf>
    <xf numFmtId="0" fontId="2" fillId="34" borderId="0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2" fillId="34" borderId="36" xfId="0" applyFont="1" applyFill="1" applyBorder="1" applyAlignment="1">
      <alignment horizontal="center"/>
    </xf>
    <xf numFmtId="0" fontId="0" fillId="0" borderId="36" xfId="0" applyBorder="1" applyAlignment="1">
      <alignment/>
    </xf>
    <xf numFmtId="166" fontId="2" fillId="34" borderId="31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10" xfId="0" applyFill="1" applyBorder="1" applyAlignment="1">
      <alignment/>
    </xf>
    <xf numFmtId="0" fontId="0" fillId="0" borderId="0" xfId="0" applyAlignment="1">
      <alignment horizontal="center"/>
    </xf>
    <xf numFmtId="0" fontId="2" fillId="34" borderId="30" xfId="0" applyFont="1" applyFill="1" applyBorder="1" applyAlignment="1">
      <alignment horizontal="center"/>
    </xf>
    <xf numFmtId="0" fontId="2" fillId="34" borderId="26" xfId="0" applyFont="1" applyFill="1" applyBorder="1" applyAlignment="1">
      <alignment horizontal="center"/>
    </xf>
    <xf numFmtId="0" fontId="0" fillId="34" borderId="26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36" xfId="0" applyFont="1" applyFill="1" applyBorder="1" applyAlignment="1">
      <alignment horizontal="left"/>
    </xf>
    <xf numFmtId="0" fontId="0" fillId="34" borderId="26" xfId="0" applyFill="1" applyBorder="1" applyAlignment="1">
      <alignment horizontal="center"/>
    </xf>
    <xf numFmtId="0" fontId="0" fillId="0" borderId="13" xfId="0" applyFill="1" applyBorder="1" applyAlignment="1" applyProtection="1">
      <alignment horizontal="left"/>
      <protection locked="0"/>
    </xf>
    <xf numFmtId="0" fontId="0" fillId="0" borderId="37" xfId="0" applyFill="1" applyBorder="1" applyAlignment="1" applyProtection="1">
      <alignment horizontal="left"/>
      <protection locked="0"/>
    </xf>
    <xf numFmtId="0" fontId="0" fillId="0" borderId="38" xfId="0" applyFill="1" applyBorder="1" applyAlignment="1" applyProtection="1">
      <alignment horizontal="left"/>
      <protection locked="0"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3"/>
  <sheetViews>
    <sheetView tabSelected="1" zoomScalePageLayoutView="0" workbookViewId="0" topLeftCell="A1">
      <selection activeCell="K1" sqref="K1"/>
    </sheetView>
  </sheetViews>
  <sheetFormatPr defaultColWidth="9.140625" defaultRowHeight="12.75"/>
  <cols>
    <col min="1" max="1" width="6.28125" style="0" customWidth="1"/>
    <col min="2" max="2" width="8.421875" style="0" customWidth="1"/>
    <col min="5" max="5" width="6.421875" style="0" customWidth="1"/>
    <col min="6" max="6" width="8.421875" style="0" customWidth="1"/>
    <col min="7" max="7" width="7.57421875" style="0" customWidth="1"/>
    <col min="8" max="8" width="7.421875" style="0" customWidth="1"/>
    <col min="9" max="9" width="7.57421875" style="0" customWidth="1"/>
    <col min="10" max="10" width="8.140625" style="0" customWidth="1"/>
    <col min="11" max="11" width="7.140625" style="0" customWidth="1"/>
    <col min="13" max="13" width="7.57421875" style="0" customWidth="1"/>
    <col min="14" max="14" width="8.421875" style="0" customWidth="1"/>
    <col min="15" max="15" width="7.7109375" style="0" customWidth="1"/>
    <col min="16" max="16" width="8.28125" style="0" customWidth="1"/>
    <col min="20" max="23" width="9.140625" style="0" hidden="1" customWidth="1"/>
  </cols>
  <sheetData>
    <row r="1" spans="1:18" ht="15.75">
      <c r="A1" s="5" t="s">
        <v>22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ht="12.75">
      <c r="A3" s="53" t="s">
        <v>0</v>
      </c>
      <c r="B3" s="54"/>
      <c r="C3" s="63"/>
      <c r="D3" s="64"/>
      <c r="E3" s="64"/>
      <c r="F3" s="6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ht="12.75">
      <c r="A4" s="53" t="s">
        <v>1</v>
      </c>
      <c r="B4" s="54"/>
      <c r="C4" s="63"/>
      <c r="D4" s="64"/>
      <c r="E4" s="64"/>
      <c r="F4" s="65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ht="12.75">
      <c r="A5" s="53" t="s">
        <v>2</v>
      </c>
      <c r="B5" s="54"/>
      <c r="C5" s="63"/>
      <c r="D5" s="64"/>
      <c r="E5" s="64"/>
      <c r="F5" s="6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8" ht="12.75">
      <c r="A6" s="6"/>
      <c r="B6" s="8"/>
      <c r="C6" s="8"/>
      <c r="D6" s="8"/>
      <c r="E6" s="9"/>
      <c r="F6" s="6"/>
      <c r="G6" s="6"/>
      <c r="H6" s="6"/>
      <c r="I6" s="6"/>
      <c r="J6" s="50" t="s">
        <v>21</v>
      </c>
      <c r="K6" s="51"/>
      <c r="L6" s="6"/>
      <c r="M6" s="6"/>
      <c r="N6" s="6"/>
      <c r="O6" s="6"/>
      <c r="P6" s="6"/>
      <c r="Q6" s="6"/>
      <c r="R6" s="6"/>
    </row>
    <row r="7" spans="1:18" ht="12.75">
      <c r="A7" s="53" t="s">
        <v>3</v>
      </c>
      <c r="B7" s="54"/>
      <c r="C7" s="17"/>
      <c r="D7" s="8"/>
      <c r="E7" s="53" t="s">
        <v>23</v>
      </c>
      <c r="F7" s="53"/>
      <c r="G7" s="53"/>
      <c r="H7" s="53"/>
      <c r="I7" s="54"/>
      <c r="J7" s="17"/>
      <c r="K7" s="17"/>
      <c r="L7" s="6"/>
      <c r="M7" s="6"/>
      <c r="N7" s="6"/>
      <c r="O7" s="6"/>
      <c r="P7" s="6"/>
      <c r="Q7" s="6"/>
      <c r="R7" s="6"/>
    </row>
    <row r="8" spans="1:18" ht="12.75">
      <c r="A8" s="53" t="s">
        <v>4</v>
      </c>
      <c r="B8" s="54"/>
      <c r="C8" s="17"/>
      <c r="D8" s="8"/>
      <c r="E8" s="53" t="s">
        <v>24</v>
      </c>
      <c r="F8" s="53"/>
      <c r="G8" s="53"/>
      <c r="H8" s="53"/>
      <c r="I8" s="54"/>
      <c r="J8" s="40"/>
      <c r="K8" s="47"/>
      <c r="L8" s="6"/>
      <c r="M8" s="6"/>
      <c r="N8" s="6"/>
      <c r="O8" s="6"/>
      <c r="P8" s="6"/>
      <c r="Q8" s="6"/>
      <c r="R8" s="6"/>
    </row>
    <row r="9" spans="1:18" ht="12.75">
      <c r="A9" s="6"/>
      <c r="B9" s="6"/>
      <c r="C9" s="6"/>
      <c r="D9" s="6"/>
      <c r="E9" s="53" t="s">
        <v>25</v>
      </c>
      <c r="F9" s="53"/>
      <c r="G9" s="53"/>
      <c r="H9" s="53"/>
      <c r="I9" s="54"/>
      <c r="J9" s="40"/>
      <c r="K9" s="40"/>
      <c r="L9" s="6"/>
      <c r="M9" s="6"/>
      <c r="N9" s="6"/>
      <c r="O9" s="6"/>
      <c r="P9" s="6"/>
      <c r="Q9" s="6"/>
      <c r="R9" s="6"/>
    </row>
    <row r="10" spans="1:18" ht="12.75">
      <c r="A10" s="6"/>
      <c r="B10" s="6" t="s">
        <v>27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22" ht="13.5" thickBot="1">
      <c r="A11" s="6"/>
      <c r="B11" s="60" t="s">
        <v>26</v>
      </c>
      <c r="C11" s="60"/>
      <c r="D11" s="60"/>
      <c r="E11" s="11"/>
      <c r="F11" s="11"/>
      <c r="G11" s="11"/>
      <c r="H11" s="11"/>
      <c r="I11" s="7"/>
      <c r="J11" s="7"/>
      <c r="K11" s="11"/>
      <c r="L11" s="11"/>
      <c r="M11" s="11"/>
      <c r="N11" s="11"/>
      <c r="O11" s="6"/>
      <c r="P11" s="6"/>
      <c r="Q11" s="6"/>
      <c r="R11" s="6"/>
      <c r="V11" t="s">
        <v>19</v>
      </c>
    </row>
    <row r="12" spans="1:23" ht="13.5" thickBot="1">
      <c r="A12" s="6"/>
      <c r="B12" s="61" t="s">
        <v>28</v>
      </c>
      <c r="C12" s="61"/>
      <c r="D12" s="23"/>
      <c r="E12" s="56" t="s">
        <v>13</v>
      </c>
      <c r="F12" s="62"/>
      <c r="G12" s="62"/>
      <c r="H12" s="58"/>
      <c r="I12" s="58"/>
      <c r="J12" s="59"/>
      <c r="K12" s="56" t="s">
        <v>14</v>
      </c>
      <c r="L12" s="57"/>
      <c r="M12" s="58"/>
      <c r="N12" s="58"/>
      <c r="O12" s="58"/>
      <c r="P12" s="59"/>
      <c r="Q12" s="19" t="s">
        <v>29</v>
      </c>
      <c r="R12" s="6"/>
      <c r="T12" s="55" t="s">
        <v>18</v>
      </c>
      <c r="U12" s="55"/>
      <c r="V12" t="s">
        <v>16</v>
      </c>
      <c r="W12" t="s">
        <v>20</v>
      </c>
    </row>
    <row r="13" spans="1:21" ht="13.5" thickBot="1">
      <c r="A13" s="12" t="s">
        <v>5</v>
      </c>
      <c r="B13" s="10" t="s">
        <v>6</v>
      </c>
      <c r="C13" s="10" t="s">
        <v>7</v>
      </c>
      <c r="D13" s="24" t="s">
        <v>8</v>
      </c>
      <c r="E13" s="52" t="s">
        <v>15</v>
      </c>
      <c r="F13" s="48"/>
      <c r="G13" s="48"/>
      <c r="H13" s="48" t="s">
        <v>12</v>
      </c>
      <c r="I13" s="48"/>
      <c r="J13" s="49"/>
      <c r="K13" s="52" t="s">
        <v>11</v>
      </c>
      <c r="L13" s="48"/>
      <c r="M13" s="48"/>
      <c r="N13" s="48" t="s">
        <v>12</v>
      </c>
      <c r="O13" s="48"/>
      <c r="P13" s="49"/>
      <c r="Q13" s="27" t="s">
        <v>19</v>
      </c>
      <c r="R13" s="29" t="s">
        <v>17</v>
      </c>
      <c r="T13" t="s">
        <v>13</v>
      </c>
      <c r="U13" t="s">
        <v>14</v>
      </c>
    </row>
    <row r="14" spans="1:23" ht="12.75">
      <c r="A14" s="13">
        <f>IF(C7="","",C7)</f>
      </c>
      <c r="B14" s="18"/>
      <c r="C14" s="18"/>
      <c r="D14" s="14">
        <f>IF(A14="","",LOOKUP(A14,'ink.bb'!$A$2:$A$39,'ink.bb'!$C$2:$C$39))</f>
      </c>
      <c r="E14" s="41">
        <f>IF(A14="","",IF($J$8="",0.1%,IF(A14&lt;$J$7,0.1%,$J$8)))</f>
      </c>
      <c r="F14" s="36">
        <f>IF(A14="","",IF(B14&gt;D14,D14,B14))</f>
      </c>
      <c r="G14" s="39">
        <f>IF(A14="","",IF(B14&gt;D14,D14*E14,B14*E14))</f>
      </c>
      <c r="H14" s="44">
        <f>IF(A14="","",IF($J$9="",0.1%,IF(A14&lt;$J$7,0.1%,$J$9)))</f>
      </c>
      <c r="I14" s="36">
        <f>IF(A14="","",IF(B14&lt;D14,"",IF(B14&gt;D14,B14-D14,0)))</f>
      </c>
      <c r="J14" s="38">
        <f>IF(A14="","",IF(I14="","",SUM(I14*H14)))</f>
      </c>
      <c r="K14" s="41">
        <f>IF(A14="","",IF($K$8="",0.1%,IF(A14&lt;$K$7,0.1%,$K$8)))</f>
      </c>
      <c r="L14" s="36">
        <f>IF(A14="","",IF(C14&gt;D14,D14,C14))</f>
      </c>
      <c r="M14" s="37">
        <f>IF(A14="","",SUM(K14*L14))</f>
      </c>
      <c r="N14" s="44">
        <f>IF(A14="","",IF($K$9="",0.1%,IF(A14&lt;$K$7,0.1%,$K$9)))</f>
      </c>
      <c r="O14" s="36">
        <f>IF(A14="","",IF(C14&lt;D14,"",IF(C14&gt;D14,C14-D14,0)))</f>
      </c>
      <c r="P14" s="38">
        <f>IF(OR(O14="",A14=""),"",SUM(N14*O14))</f>
      </c>
      <c r="Q14" s="33"/>
      <c r="R14" s="30">
        <f>IF(A14="","",W14)</f>
      </c>
      <c r="T14" s="2">
        <f>IF(A14="","",IF(J14="",G14,G14+J14))</f>
      </c>
      <c r="U14" s="2">
        <f>IF(A14="","",IF(P14="",M14,M14+P14))</f>
      </c>
      <c r="V14" s="2">
        <f>SUM(Q14)</f>
        <v>0</v>
      </c>
      <c r="W14" s="2">
        <f>IF(A14="","",T14-U14-V14)</f>
      </c>
    </row>
    <row r="15" spans="1:23" ht="12.75">
      <c r="A15" s="10">
        <f aca="true" t="shared" si="0" ref="A15:A42">IF($C$8="","",IF(A14="","",IF(A14=$C$8,"",MIN($C$8,IF($C$8="","",IF($C$8&gt;$C$7,A14+1,""))))))</f>
      </c>
      <c r="B15" s="18"/>
      <c r="C15" s="18"/>
      <c r="D15" s="14">
        <f>IF(A15="","",LOOKUP(A15,'ink.bb'!$A$2:$A$39,'ink.bb'!$C$2:$C$39))</f>
      </c>
      <c r="E15" s="42">
        <f aca="true" t="shared" si="1" ref="E15:E42">IF(A15="","",IF($J$8="",0.1%,IF(A15&lt;$J$7,0.1%,$J$8)))</f>
      </c>
      <c r="F15" s="15">
        <f aca="true" t="shared" si="2" ref="F15:F42">IF(A15="","",IF(B15&gt;D15,D15,B15))</f>
      </c>
      <c r="G15" s="3">
        <f aca="true" t="shared" si="3" ref="G15:G42">IF(A15="","",IF(B15&gt;D15,D15*E15,B15*E15))</f>
      </c>
      <c r="H15" s="45">
        <f aca="true" t="shared" si="4" ref="H15:H42">IF(A15="","",IF($J$9="",0.1%,IF(A15&lt;$J$7,0.1%,$J$9)))</f>
      </c>
      <c r="I15" s="15">
        <f aca="true" t="shared" si="5" ref="I15:I42">IF(A15="","",IF(B15&lt;D15,"",IF(B15&gt;D15,B15-D15,0)))</f>
      </c>
      <c r="J15" s="20">
        <f aca="true" t="shared" si="6" ref="J15:J42">IF(A15="","",IF(I15="","",SUM(I15*H15)))</f>
      </c>
      <c r="K15" s="42">
        <f aca="true" t="shared" si="7" ref="K15:K42">IF(A15="","",IF($K$8="",0.1%,IF(A15&lt;$K$7,0.1%,$K$8)))</f>
      </c>
      <c r="L15" s="15">
        <f aca="true" t="shared" si="8" ref="L15:L42">IF(A15="","",IF(C15&gt;D15,D15,C15))</f>
      </c>
      <c r="M15" s="25">
        <f aca="true" t="shared" si="9" ref="M15:M42">IF(A15="","",SUM(K15*L15))</f>
      </c>
      <c r="N15" s="45">
        <f aca="true" t="shared" si="10" ref="N15:N42">IF(A15="","",IF($K$9="",0.1%,IF(A15&lt;$K$7,0.1%,$K$9)))</f>
      </c>
      <c r="O15" s="15">
        <f aca="true" t="shared" si="11" ref="O15:O42">IF(A15="","",IF(C15&lt;D15,"",IF(C15&gt;D15,C15-D15,0)))</f>
      </c>
      <c r="P15" s="20">
        <f aca="true" t="shared" si="12" ref="P15:P42">IF(OR(O15="",A15=""),"",SUM(N15*O15))</f>
      </c>
      <c r="Q15" s="34"/>
      <c r="R15" s="31">
        <f aca="true" t="shared" si="13" ref="R15:R42">IF(A15="","",W15)</f>
      </c>
      <c r="T15" s="2">
        <f aca="true" t="shared" si="14" ref="T15:T42">IF(A15="","",IF(J15="",G15,G15+J15))</f>
      </c>
      <c r="U15" s="2">
        <f aca="true" t="shared" si="15" ref="U15:U42">IF(A15="","",IF(P15="",M15,M15+P15))</f>
      </c>
      <c r="V15" s="2">
        <f aca="true" t="shared" si="16" ref="V15:V42">SUM(Q15)</f>
        <v>0</v>
      </c>
      <c r="W15" s="2">
        <f aca="true" t="shared" si="17" ref="W15:W42">IF(A15="","",T15-U15-V15)</f>
      </c>
    </row>
    <row r="16" spans="1:23" ht="12.75">
      <c r="A16" s="10">
        <f t="shared" si="0"/>
      </c>
      <c r="B16" s="18"/>
      <c r="C16" s="18"/>
      <c r="D16" s="14">
        <f>IF(A16="","",LOOKUP(A16,'ink.bb'!$A$2:$A$39,'ink.bb'!$C$2:$C$39))</f>
      </c>
      <c r="E16" s="42">
        <f t="shared" si="1"/>
      </c>
      <c r="F16" s="15">
        <f t="shared" si="2"/>
      </c>
      <c r="G16" s="3">
        <f t="shared" si="3"/>
      </c>
      <c r="H16" s="45">
        <f t="shared" si="4"/>
      </c>
      <c r="I16" s="15">
        <f t="shared" si="5"/>
      </c>
      <c r="J16" s="20">
        <f t="shared" si="6"/>
      </c>
      <c r="K16" s="42">
        <f t="shared" si="7"/>
      </c>
      <c r="L16" s="15">
        <f t="shared" si="8"/>
      </c>
      <c r="M16" s="25">
        <f t="shared" si="9"/>
      </c>
      <c r="N16" s="45">
        <f t="shared" si="10"/>
      </c>
      <c r="O16" s="15">
        <f t="shared" si="11"/>
      </c>
      <c r="P16" s="20">
        <f t="shared" si="12"/>
      </c>
      <c r="Q16" s="34"/>
      <c r="R16" s="31">
        <f t="shared" si="13"/>
      </c>
      <c r="T16" s="2">
        <f t="shared" si="14"/>
      </c>
      <c r="U16" s="2">
        <f t="shared" si="15"/>
      </c>
      <c r="V16" s="2">
        <f t="shared" si="16"/>
        <v>0</v>
      </c>
      <c r="W16" s="2">
        <f t="shared" si="17"/>
      </c>
    </row>
    <row r="17" spans="1:23" ht="12.75">
      <c r="A17" s="10">
        <f t="shared" si="0"/>
      </c>
      <c r="B17" s="18"/>
      <c r="C17" s="18"/>
      <c r="D17" s="14">
        <f>IF(A17="","",LOOKUP(A17,'ink.bb'!$A$2:$A$39,'ink.bb'!$C$2:$C$39))</f>
      </c>
      <c r="E17" s="42">
        <f t="shared" si="1"/>
      </c>
      <c r="F17" s="15">
        <f t="shared" si="2"/>
      </c>
      <c r="G17" s="3">
        <f t="shared" si="3"/>
      </c>
      <c r="H17" s="45">
        <f t="shared" si="4"/>
      </c>
      <c r="I17" s="15">
        <f t="shared" si="5"/>
      </c>
      <c r="J17" s="20">
        <f t="shared" si="6"/>
      </c>
      <c r="K17" s="42">
        <f t="shared" si="7"/>
      </c>
      <c r="L17" s="15">
        <f t="shared" si="8"/>
      </c>
      <c r="M17" s="25">
        <f t="shared" si="9"/>
      </c>
      <c r="N17" s="45">
        <f t="shared" si="10"/>
      </c>
      <c r="O17" s="15">
        <f t="shared" si="11"/>
      </c>
      <c r="P17" s="20">
        <f t="shared" si="12"/>
      </c>
      <c r="Q17" s="34"/>
      <c r="R17" s="31">
        <f t="shared" si="13"/>
      </c>
      <c r="T17" s="2">
        <f t="shared" si="14"/>
      </c>
      <c r="U17" s="2">
        <f t="shared" si="15"/>
      </c>
      <c r="V17" s="2">
        <f t="shared" si="16"/>
        <v>0</v>
      </c>
      <c r="W17" s="2">
        <f t="shared" si="17"/>
      </c>
    </row>
    <row r="18" spans="1:23" ht="12.75">
      <c r="A18" s="10">
        <f t="shared" si="0"/>
      </c>
      <c r="B18" s="18"/>
      <c r="C18" s="18"/>
      <c r="D18" s="14">
        <f>IF(A18="","",LOOKUP(A18,'ink.bb'!$A$2:$A$39,'ink.bb'!$C$2:$C$39))</f>
      </c>
      <c r="E18" s="42">
        <f t="shared" si="1"/>
      </c>
      <c r="F18" s="15">
        <f t="shared" si="2"/>
      </c>
      <c r="G18" s="3">
        <f t="shared" si="3"/>
      </c>
      <c r="H18" s="45">
        <f t="shared" si="4"/>
      </c>
      <c r="I18" s="15">
        <f t="shared" si="5"/>
      </c>
      <c r="J18" s="20">
        <f t="shared" si="6"/>
      </c>
      <c r="K18" s="42">
        <f t="shared" si="7"/>
      </c>
      <c r="L18" s="15">
        <f t="shared" si="8"/>
      </c>
      <c r="M18" s="25">
        <f t="shared" si="9"/>
      </c>
      <c r="N18" s="45">
        <f t="shared" si="10"/>
      </c>
      <c r="O18" s="15">
        <f t="shared" si="11"/>
      </c>
      <c r="P18" s="20">
        <f t="shared" si="12"/>
      </c>
      <c r="Q18" s="34"/>
      <c r="R18" s="31">
        <f t="shared" si="13"/>
      </c>
      <c r="T18" s="2">
        <f t="shared" si="14"/>
      </c>
      <c r="U18" s="2">
        <f t="shared" si="15"/>
      </c>
      <c r="V18" s="2">
        <f t="shared" si="16"/>
        <v>0</v>
      </c>
      <c r="W18" s="2">
        <f t="shared" si="17"/>
      </c>
    </row>
    <row r="19" spans="1:23" ht="12.75">
      <c r="A19" s="10">
        <f t="shared" si="0"/>
      </c>
      <c r="B19" s="18"/>
      <c r="C19" s="18"/>
      <c r="D19" s="14">
        <f>IF(A19="","",LOOKUP(A19,'ink.bb'!$A$2:$A$39,'ink.bb'!$C$2:$C$39))</f>
      </c>
      <c r="E19" s="42">
        <f t="shared" si="1"/>
      </c>
      <c r="F19" s="15">
        <f t="shared" si="2"/>
      </c>
      <c r="G19" s="3">
        <f t="shared" si="3"/>
      </c>
      <c r="H19" s="45">
        <f t="shared" si="4"/>
      </c>
      <c r="I19" s="15">
        <f t="shared" si="5"/>
      </c>
      <c r="J19" s="20">
        <f t="shared" si="6"/>
      </c>
      <c r="K19" s="42">
        <f t="shared" si="7"/>
      </c>
      <c r="L19" s="15">
        <f t="shared" si="8"/>
      </c>
      <c r="M19" s="25">
        <f t="shared" si="9"/>
      </c>
      <c r="N19" s="45">
        <f t="shared" si="10"/>
      </c>
      <c r="O19" s="15">
        <f t="shared" si="11"/>
      </c>
      <c r="P19" s="20">
        <f t="shared" si="12"/>
      </c>
      <c r="Q19" s="34"/>
      <c r="R19" s="31">
        <f t="shared" si="13"/>
      </c>
      <c r="T19" s="2">
        <f t="shared" si="14"/>
      </c>
      <c r="U19" s="2">
        <f t="shared" si="15"/>
      </c>
      <c r="V19" s="2">
        <f t="shared" si="16"/>
        <v>0</v>
      </c>
      <c r="W19" s="2">
        <f t="shared" si="17"/>
      </c>
    </row>
    <row r="20" spans="1:23" ht="12.75">
      <c r="A20" s="10">
        <f t="shared" si="0"/>
      </c>
      <c r="B20" s="18"/>
      <c r="C20" s="18"/>
      <c r="D20" s="14">
        <f>IF(A20="","",LOOKUP(A20,'ink.bb'!$A$2:$A$39,'ink.bb'!$C$2:$C$39))</f>
      </c>
      <c r="E20" s="42">
        <f t="shared" si="1"/>
      </c>
      <c r="F20" s="15">
        <f t="shared" si="2"/>
      </c>
      <c r="G20" s="3">
        <f t="shared" si="3"/>
      </c>
      <c r="H20" s="45">
        <f t="shared" si="4"/>
      </c>
      <c r="I20" s="15">
        <f t="shared" si="5"/>
      </c>
      <c r="J20" s="20">
        <f t="shared" si="6"/>
      </c>
      <c r="K20" s="42">
        <f t="shared" si="7"/>
      </c>
      <c r="L20" s="15">
        <f t="shared" si="8"/>
      </c>
      <c r="M20" s="25">
        <f t="shared" si="9"/>
      </c>
      <c r="N20" s="45">
        <f t="shared" si="10"/>
      </c>
      <c r="O20" s="15">
        <f t="shared" si="11"/>
      </c>
      <c r="P20" s="20">
        <f t="shared" si="12"/>
      </c>
      <c r="Q20" s="34"/>
      <c r="R20" s="31">
        <f t="shared" si="13"/>
      </c>
      <c r="T20" s="2">
        <f t="shared" si="14"/>
      </c>
      <c r="U20" s="2">
        <f t="shared" si="15"/>
      </c>
      <c r="V20" s="2">
        <f t="shared" si="16"/>
        <v>0</v>
      </c>
      <c r="W20" s="2">
        <f t="shared" si="17"/>
      </c>
    </row>
    <row r="21" spans="1:23" ht="12.75">
      <c r="A21" s="10">
        <f t="shared" si="0"/>
      </c>
      <c r="B21" s="18"/>
      <c r="C21" s="18"/>
      <c r="D21" s="14">
        <f>IF(A21="","",LOOKUP(A21,'ink.bb'!$A$2:$A$39,'ink.bb'!$C$2:$C$39))</f>
      </c>
      <c r="E21" s="42">
        <f t="shared" si="1"/>
      </c>
      <c r="F21" s="15">
        <f t="shared" si="2"/>
      </c>
      <c r="G21" s="3">
        <f t="shared" si="3"/>
      </c>
      <c r="H21" s="45">
        <f t="shared" si="4"/>
      </c>
      <c r="I21" s="15">
        <f t="shared" si="5"/>
      </c>
      <c r="J21" s="20">
        <f t="shared" si="6"/>
      </c>
      <c r="K21" s="42">
        <f t="shared" si="7"/>
      </c>
      <c r="L21" s="15">
        <f t="shared" si="8"/>
      </c>
      <c r="M21" s="25">
        <f t="shared" si="9"/>
      </c>
      <c r="N21" s="45">
        <f t="shared" si="10"/>
      </c>
      <c r="O21" s="15">
        <f t="shared" si="11"/>
      </c>
      <c r="P21" s="20">
        <f t="shared" si="12"/>
      </c>
      <c r="Q21" s="34"/>
      <c r="R21" s="31">
        <f t="shared" si="13"/>
      </c>
      <c r="T21" s="2">
        <f t="shared" si="14"/>
      </c>
      <c r="U21" s="2">
        <f t="shared" si="15"/>
      </c>
      <c r="V21" s="2">
        <f t="shared" si="16"/>
        <v>0</v>
      </c>
      <c r="W21" s="2">
        <f t="shared" si="17"/>
      </c>
    </row>
    <row r="22" spans="1:23" ht="12.75">
      <c r="A22" s="10">
        <f t="shared" si="0"/>
      </c>
      <c r="B22" s="18"/>
      <c r="C22" s="18"/>
      <c r="D22" s="14">
        <f>IF(A22="","",LOOKUP(A22,'ink.bb'!$A$2:$A$39,'ink.bb'!$C$2:$C$39))</f>
      </c>
      <c r="E22" s="42">
        <f t="shared" si="1"/>
      </c>
      <c r="F22" s="15">
        <f t="shared" si="2"/>
      </c>
      <c r="G22" s="3">
        <f t="shared" si="3"/>
      </c>
      <c r="H22" s="45">
        <f t="shared" si="4"/>
      </c>
      <c r="I22" s="15">
        <f t="shared" si="5"/>
      </c>
      <c r="J22" s="20">
        <f t="shared" si="6"/>
      </c>
      <c r="K22" s="42">
        <f t="shared" si="7"/>
      </c>
      <c r="L22" s="15">
        <f t="shared" si="8"/>
      </c>
      <c r="M22" s="25">
        <f t="shared" si="9"/>
      </c>
      <c r="N22" s="45">
        <f t="shared" si="10"/>
      </c>
      <c r="O22" s="15">
        <f t="shared" si="11"/>
      </c>
      <c r="P22" s="20">
        <f t="shared" si="12"/>
      </c>
      <c r="Q22" s="34"/>
      <c r="R22" s="31">
        <f t="shared" si="13"/>
      </c>
      <c r="T22" s="2">
        <f t="shared" si="14"/>
      </c>
      <c r="U22" s="2">
        <f t="shared" si="15"/>
      </c>
      <c r="V22" s="2">
        <f t="shared" si="16"/>
        <v>0</v>
      </c>
      <c r="W22" s="2">
        <f t="shared" si="17"/>
      </c>
    </row>
    <row r="23" spans="1:23" ht="12.75">
      <c r="A23" s="10">
        <f t="shared" si="0"/>
      </c>
      <c r="B23" s="18"/>
      <c r="C23" s="18"/>
      <c r="D23" s="14">
        <f>IF(A23="","",LOOKUP(A23,'ink.bb'!$A$2:$A$39,'ink.bb'!$C$2:$C$39))</f>
      </c>
      <c r="E23" s="42">
        <f t="shared" si="1"/>
      </c>
      <c r="F23" s="15">
        <f t="shared" si="2"/>
      </c>
      <c r="G23" s="3">
        <f t="shared" si="3"/>
      </c>
      <c r="H23" s="45">
        <f t="shared" si="4"/>
      </c>
      <c r="I23" s="15">
        <f t="shared" si="5"/>
      </c>
      <c r="J23" s="20">
        <f t="shared" si="6"/>
      </c>
      <c r="K23" s="42">
        <f t="shared" si="7"/>
      </c>
      <c r="L23" s="15">
        <f t="shared" si="8"/>
      </c>
      <c r="M23" s="25">
        <f t="shared" si="9"/>
      </c>
      <c r="N23" s="45">
        <f t="shared" si="10"/>
      </c>
      <c r="O23" s="15">
        <f t="shared" si="11"/>
      </c>
      <c r="P23" s="20">
        <f t="shared" si="12"/>
      </c>
      <c r="Q23" s="34"/>
      <c r="R23" s="31">
        <f t="shared" si="13"/>
      </c>
      <c r="T23" s="2">
        <f t="shared" si="14"/>
      </c>
      <c r="U23" s="2">
        <f t="shared" si="15"/>
      </c>
      <c r="V23" s="2">
        <f t="shared" si="16"/>
        <v>0</v>
      </c>
      <c r="W23" s="2">
        <f t="shared" si="17"/>
      </c>
    </row>
    <row r="24" spans="1:23" ht="12.75">
      <c r="A24" s="10">
        <f t="shared" si="0"/>
      </c>
      <c r="B24" s="18"/>
      <c r="C24" s="18"/>
      <c r="D24" s="14">
        <f>IF(A24="","",LOOKUP(A24,'ink.bb'!$A$2:$A$39,'ink.bb'!$C$2:$C$39))</f>
      </c>
      <c r="E24" s="42">
        <f t="shared" si="1"/>
      </c>
      <c r="F24" s="15">
        <f t="shared" si="2"/>
      </c>
      <c r="G24" s="3">
        <f t="shared" si="3"/>
      </c>
      <c r="H24" s="45">
        <f t="shared" si="4"/>
      </c>
      <c r="I24" s="15">
        <f t="shared" si="5"/>
      </c>
      <c r="J24" s="20">
        <f t="shared" si="6"/>
      </c>
      <c r="K24" s="42">
        <f t="shared" si="7"/>
      </c>
      <c r="L24" s="15">
        <f t="shared" si="8"/>
      </c>
      <c r="M24" s="25">
        <f t="shared" si="9"/>
      </c>
      <c r="N24" s="45">
        <f t="shared" si="10"/>
      </c>
      <c r="O24" s="15">
        <f t="shared" si="11"/>
      </c>
      <c r="P24" s="20">
        <f t="shared" si="12"/>
      </c>
      <c r="Q24" s="34"/>
      <c r="R24" s="31">
        <f t="shared" si="13"/>
      </c>
      <c r="T24" s="2">
        <f t="shared" si="14"/>
      </c>
      <c r="U24" s="2">
        <f t="shared" si="15"/>
      </c>
      <c r="V24" s="2">
        <f t="shared" si="16"/>
        <v>0</v>
      </c>
      <c r="W24" s="2">
        <f t="shared" si="17"/>
      </c>
    </row>
    <row r="25" spans="1:23" ht="12.75">
      <c r="A25" s="10">
        <f t="shared" si="0"/>
      </c>
      <c r="B25" s="18"/>
      <c r="C25" s="18"/>
      <c r="D25" s="14">
        <f>IF(A25="","",LOOKUP(A25,'ink.bb'!$A$2:$A$39,'ink.bb'!$C$2:$C$39))</f>
      </c>
      <c r="E25" s="42">
        <f t="shared" si="1"/>
      </c>
      <c r="F25" s="15">
        <f t="shared" si="2"/>
      </c>
      <c r="G25" s="3">
        <f t="shared" si="3"/>
      </c>
      <c r="H25" s="45">
        <f t="shared" si="4"/>
      </c>
      <c r="I25" s="15">
        <f t="shared" si="5"/>
      </c>
      <c r="J25" s="20">
        <f t="shared" si="6"/>
      </c>
      <c r="K25" s="42">
        <f t="shared" si="7"/>
      </c>
      <c r="L25" s="15">
        <f t="shared" si="8"/>
      </c>
      <c r="M25" s="25">
        <f t="shared" si="9"/>
      </c>
      <c r="N25" s="45">
        <f t="shared" si="10"/>
      </c>
      <c r="O25" s="15">
        <f t="shared" si="11"/>
      </c>
      <c r="P25" s="20">
        <f t="shared" si="12"/>
      </c>
      <c r="Q25" s="34"/>
      <c r="R25" s="31">
        <f t="shared" si="13"/>
      </c>
      <c r="T25" s="2">
        <f t="shared" si="14"/>
      </c>
      <c r="U25" s="2">
        <f t="shared" si="15"/>
      </c>
      <c r="V25" s="2">
        <f t="shared" si="16"/>
        <v>0</v>
      </c>
      <c r="W25" s="2">
        <f t="shared" si="17"/>
      </c>
    </row>
    <row r="26" spans="1:23" ht="12.75">
      <c r="A26" s="10">
        <f t="shared" si="0"/>
      </c>
      <c r="B26" s="18"/>
      <c r="C26" s="18"/>
      <c r="D26" s="14">
        <f>IF(A26="","",LOOKUP(A26,'ink.bb'!$A$2:$A$39,'ink.bb'!$C$2:$C$39))</f>
      </c>
      <c r="E26" s="42">
        <f t="shared" si="1"/>
      </c>
      <c r="F26" s="15">
        <f t="shared" si="2"/>
      </c>
      <c r="G26" s="3">
        <f t="shared" si="3"/>
      </c>
      <c r="H26" s="45">
        <f t="shared" si="4"/>
      </c>
      <c r="I26" s="15">
        <f t="shared" si="5"/>
      </c>
      <c r="J26" s="20">
        <f t="shared" si="6"/>
      </c>
      <c r="K26" s="42">
        <f t="shared" si="7"/>
      </c>
      <c r="L26" s="15">
        <f t="shared" si="8"/>
      </c>
      <c r="M26" s="25">
        <f t="shared" si="9"/>
      </c>
      <c r="N26" s="45">
        <f t="shared" si="10"/>
      </c>
      <c r="O26" s="15">
        <f t="shared" si="11"/>
      </c>
      <c r="P26" s="20">
        <f t="shared" si="12"/>
      </c>
      <c r="Q26" s="34"/>
      <c r="R26" s="31">
        <f t="shared" si="13"/>
      </c>
      <c r="T26" s="2">
        <f t="shared" si="14"/>
      </c>
      <c r="U26" s="2">
        <f t="shared" si="15"/>
      </c>
      <c r="V26" s="2">
        <f t="shared" si="16"/>
        <v>0</v>
      </c>
      <c r="W26" s="2">
        <f t="shared" si="17"/>
      </c>
    </row>
    <row r="27" spans="1:23" ht="12.75">
      <c r="A27" s="10">
        <f t="shared" si="0"/>
      </c>
      <c r="B27" s="18"/>
      <c r="C27" s="18"/>
      <c r="D27" s="14">
        <f>IF(A27="","",LOOKUP(A27,'ink.bb'!$A$2:$A$39,'ink.bb'!$C$2:$C$39))</f>
      </c>
      <c r="E27" s="42">
        <f t="shared" si="1"/>
      </c>
      <c r="F27" s="15">
        <f t="shared" si="2"/>
      </c>
      <c r="G27" s="3">
        <f t="shared" si="3"/>
      </c>
      <c r="H27" s="45">
        <f t="shared" si="4"/>
      </c>
      <c r="I27" s="15">
        <f t="shared" si="5"/>
      </c>
      <c r="J27" s="20">
        <f t="shared" si="6"/>
      </c>
      <c r="K27" s="42">
        <f t="shared" si="7"/>
      </c>
      <c r="L27" s="15">
        <f t="shared" si="8"/>
      </c>
      <c r="M27" s="25">
        <f t="shared" si="9"/>
      </c>
      <c r="N27" s="45">
        <f t="shared" si="10"/>
      </c>
      <c r="O27" s="15">
        <f t="shared" si="11"/>
      </c>
      <c r="P27" s="20">
        <f t="shared" si="12"/>
      </c>
      <c r="Q27" s="34"/>
      <c r="R27" s="31">
        <f t="shared" si="13"/>
      </c>
      <c r="T27" s="2">
        <f t="shared" si="14"/>
      </c>
      <c r="U27" s="2">
        <f t="shared" si="15"/>
      </c>
      <c r="V27" s="2">
        <f t="shared" si="16"/>
        <v>0</v>
      </c>
      <c r="W27" s="2">
        <f t="shared" si="17"/>
      </c>
    </row>
    <row r="28" spans="1:23" ht="12.75">
      <c r="A28" s="10">
        <f t="shared" si="0"/>
      </c>
      <c r="B28" s="18"/>
      <c r="C28" s="18"/>
      <c r="D28" s="14">
        <f>IF(A28="","",LOOKUP(A28,'ink.bb'!$A$2:$A$39,'ink.bb'!$C$2:$C$39))</f>
      </c>
      <c r="E28" s="42">
        <f t="shared" si="1"/>
      </c>
      <c r="F28" s="15">
        <f t="shared" si="2"/>
      </c>
      <c r="G28" s="3">
        <f t="shared" si="3"/>
      </c>
      <c r="H28" s="45">
        <f t="shared" si="4"/>
      </c>
      <c r="I28" s="15">
        <f t="shared" si="5"/>
      </c>
      <c r="J28" s="20">
        <f t="shared" si="6"/>
      </c>
      <c r="K28" s="42">
        <f t="shared" si="7"/>
      </c>
      <c r="L28" s="15">
        <f t="shared" si="8"/>
      </c>
      <c r="M28" s="25">
        <f t="shared" si="9"/>
      </c>
      <c r="N28" s="45">
        <f t="shared" si="10"/>
      </c>
      <c r="O28" s="15">
        <f t="shared" si="11"/>
      </c>
      <c r="P28" s="20">
        <f t="shared" si="12"/>
      </c>
      <c r="Q28" s="34"/>
      <c r="R28" s="31">
        <f t="shared" si="13"/>
      </c>
      <c r="T28" s="2">
        <f t="shared" si="14"/>
      </c>
      <c r="U28" s="2">
        <f t="shared" si="15"/>
      </c>
      <c r="V28" s="2">
        <f t="shared" si="16"/>
        <v>0</v>
      </c>
      <c r="W28" s="2">
        <f t="shared" si="17"/>
      </c>
    </row>
    <row r="29" spans="1:23" ht="12.75">
      <c r="A29" s="10">
        <f t="shared" si="0"/>
      </c>
      <c r="B29" s="18"/>
      <c r="C29" s="18"/>
      <c r="D29" s="14">
        <f>IF(A29="","",LOOKUP(A29,'ink.bb'!$A$2:$A$39,'ink.bb'!$C$2:$C$39))</f>
      </c>
      <c r="E29" s="42">
        <f t="shared" si="1"/>
      </c>
      <c r="F29" s="15">
        <f t="shared" si="2"/>
      </c>
      <c r="G29" s="3">
        <f t="shared" si="3"/>
      </c>
      <c r="H29" s="45">
        <f t="shared" si="4"/>
      </c>
      <c r="I29" s="15">
        <f t="shared" si="5"/>
      </c>
      <c r="J29" s="20">
        <f t="shared" si="6"/>
      </c>
      <c r="K29" s="42">
        <f t="shared" si="7"/>
      </c>
      <c r="L29" s="15">
        <f t="shared" si="8"/>
      </c>
      <c r="M29" s="25">
        <f t="shared" si="9"/>
      </c>
      <c r="N29" s="45">
        <f t="shared" si="10"/>
      </c>
      <c r="O29" s="15">
        <f t="shared" si="11"/>
      </c>
      <c r="P29" s="20">
        <f t="shared" si="12"/>
      </c>
      <c r="Q29" s="34"/>
      <c r="R29" s="31">
        <f t="shared" si="13"/>
      </c>
      <c r="T29" s="2">
        <f t="shared" si="14"/>
      </c>
      <c r="U29" s="2">
        <f t="shared" si="15"/>
      </c>
      <c r="V29" s="2">
        <f t="shared" si="16"/>
        <v>0</v>
      </c>
      <c r="W29" s="2">
        <f t="shared" si="17"/>
      </c>
    </row>
    <row r="30" spans="1:23" ht="12.75">
      <c r="A30" s="10">
        <f t="shared" si="0"/>
      </c>
      <c r="B30" s="18"/>
      <c r="C30" s="18"/>
      <c r="D30" s="14">
        <f>IF(A30="","",LOOKUP(A30,'ink.bb'!$A$2:$A$39,'ink.bb'!$C$2:$C$39))</f>
      </c>
      <c r="E30" s="42">
        <f t="shared" si="1"/>
      </c>
      <c r="F30" s="15">
        <f t="shared" si="2"/>
      </c>
      <c r="G30" s="3">
        <f t="shared" si="3"/>
      </c>
      <c r="H30" s="45">
        <f t="shared" si="4"/>
      </c>
      <c r="I30" s="15">
        <f t="shared" si="5"/>
      </c>
      <c r="J30" s="20">
        <f t="shared" si="6"/>
      </c>
      <c r="K30" s="42">
        <f t="shared" si="7"/>
      </c>
      <c r="L30" s="15">
        <f t="shared" si="8"/>
      </c>
      <c r="M30" s="25">
        <f t="shared" si="9"/>
      </c>
      <c r="N30" s="45">
        <f t="shared" si="10"/>
      </c>
      <c r="O30" s="15">
        <f t="shared" si="11"/>
      </c>
      <c r="P30" s="20">
        <f t="shared" si="12"/>
      </c>
      <c r="Q30" s="34"/>
      <c r="R30" s="31">
        <f t="shared" si="13"/>
      </c>
      <c r="T30" s="2">
        <f t="shared" si="14"/>
      </c>
      <c r="U30" s="2">
        <f t="shared" si="15"/>
      </c>
      <c r="V30" s="2">
        <f t="shared" si="16"/>
        <v>0</v>
      </c>
      <c r="W30" s="2">
        <f t="shared" si="17"/>
      </c>
    </row>
    <row r="31" spans="1:23" ht="12.75">
      <c r="A31" s="10">
        <f t="shared" si="0"/>
      </c>
      <c r="B31" s="18"/>
      <c r="C31" s="18"/>
      <c r="D31" s="14">
        <f>IF(A31="","",LOOKUP(A31,'ink.bb'!$A$2:$A$39,'ink.bb'!$C$2:$C$39))</f>
      </c>
      <c r="E31" s="42">
        <f t="shared" si="1"/>
      </c>
      <c r="F31" s="15">
        <f t="shared" si="2"/>
      </c>
      <c r="G31" s="3">
        <f t="shared" si="3"/>
      </c>
      <c r="H31" s="45">
        <f t="shared" si="4"/>
      </c>
      <c r="I31" s="15">
        <f t="shared" si="5"/>
      </c>
      <c r="J31" s="20">
        <f t="shared" si="6"/>
      </c>
      <c r="K31" s="42">
        <f t="shared" si="7"/>
      </c>
      <c r="L31" s="15">
        <f t="shared" si="8"/>
      </c>
      <c r="M31" s="25">
        <f t="shared" si="9"/>
      </c>
      <c r="N31" s="45">
        <f t="shared" si="10"/>
      </c>
      <c r="O31" s="15">
        <f t="shared" si="11"/>
      </c>
      <c r="P31" s="20">
        <f t="shared" si="12"/>
      </c>
      <c r="Q31" s="34"/>
      <c r="R31" s="31">
        <f t="shared" si="13"/>
      </c>
      <c r="T31" s="2">
        <f t="shared" si="14"/>
      </c>
      <c r="U31" s="2">
        <f t="shared" si="15"/>
      </c>
      <c r="V31" s="2">
        <f t="shared" si="16"/>
        <v>0</v>
      </c>
      <c r="W31" s="2">
        <f t="shared" si="17"/>
      </c>
    </row>
    <row r="32" spans="1:23" ht="12.75">
      <c r="A32" s="10">
        <f t="shared" si="0"/>
      </c>
      <c r="B32" s="18"/>
      <c r="C32" s="18"/>
      <c r="D32" s="14">
        <f>IF(A32="","",LOOKUP(A32,'ink.bb'!$A$2:$A$39,'ink.bb'!$C$2:$C$39))</f>
      </c>
      <c r="E32" s="42">
        <f t="shared" si="1"/>
      </c>
      <c r="F32" s="15">
        <f t="shared" si="2"/>
      </c>
      <c r="G32" s="3">
        <f t="shared" si="3"/>
      </c>
      <c r="H32" s="45">
        <f t="shared" si="4"/>
      </c>
      <c r="I32" s="15">
        <f t="shared" si="5"/>
      </c>
      <c r="J32" s="20">
        <f t="shared" si="6"/>
      </c>
      <c r="K32" s="42">
        <f t="shared" si="7"/>
      </c>
      <c r="L32" s="15">
        <f t="shared" si="8"/>
      </c>
      <c r="M32" s="25">
        <f t="shared" si="9"/>
      </c>
      <c r="N32" s="45">
        <f t="shared" si="10"/>
      </c>
      <c r="O32" s="15">
        <f t="shared" si="11"/>
      </c>
      <c r="P32" s="20">
        <f t="shared" si="12"/>
      </c>
      <c r="Q32" s="34"/>
      <c r="R32" s="31">
        <f t="shared" si="13"/>
      </c>
      <c r="T32" s="2">
        <f t="shared" si="14"/>
      </c>
      <c r="U32" s="2">
        <f t="shared" si="15"/>
      </c>
      <c r="V32" s="2">
        <f t="shared" si="16"/>
        <v>0</v>
      </c>
      <c r="W32" s="2">
        <f t="shared" si="17"/>
      </c>
    </row>
    <row r="33" spans="1:23" ht="12.75">
      <c r="A33" s="10">
        <f t="shared" si="0"/>
      </c>
      <c r="B33" s="18"/>
      <c r="C33" s="18"/>
      <c r="D33" s="14">
        <f>IF(A33="","",LOOKUP(A33,'ink.bb'!$A$2:$A$39,'ink.bb'!$C$2:$C$39))</f>
      </c>
      <c r="E33" s="42">
        <f t="shared" si="1"/>
      </c>
      <c r="F33" s="15">
        <f t="shared" si="2"/>
      </c>
      <c r="G33" s="3">
        <f t="shared" si="3"/>
      </c>
      <c r="H33" s="45">
        <f t="shared" si="4"/>
      </c>
      <c r="I33" s="15">
        <f t="shared" si="5"/>
      </c>
      <c r="J33" s="20">
        <f t="shared" si="6"/>
      </c>
      <c r="K33" s="42">
        <f t="shared" si="7"/>
      </c>
      <c r="L33" s="15">
        <f t="shared" si="8"/>
      </c>
      <c r="M33" s="25">
        <f t="shared" si="9"/>
      </c>
      <c r="N33" s="45">
        <f t="shared" si="10"/>
      </c>
      <c r="O33" s="15">
        <f t="shared" si="11"/>
      </c>
      <c r="P33" s="20">
        <f t="shared" si="12"/>
      </c>
      <c r="Q33" s="34"/>
      <c r="R33" s="31">
        <f t="shared" si="13"/>
      </c>
      <c r="T33" s="2">
        <f t="shared" si="14"/>
      </c>
      <c r="U33" s="2">
        <f t="shared" si="15"/>
      </c>
      <c r="V33" s="2">
        <f t="shared" si="16"/>
        <v>0</v>
      </c>
      <c r="W33" s="2">
        <f t="shared" si="17"/>
      </c>
    </row>
    <row r="34" spans="1:23" ht="12.75">
      <c r="A34" s="10">
        <f t="shared" si="0"/>
      </c>
      <c r="B34" s="18"/>
      <c r="C34" s="18"/>
      <c r="D34" s="14">
        <f>IF(A34="","",LOOKUP(A34,'ink.bb'!$A$2:$A$39,'ink.bb'!$C$2:$C$39))</f>
      </c>
      <c r="E34" s="42">
        <f t="shared" si="1"/>
      </c>
      <c r="F34" s="15">
        <f t="shared" si="2"/>
      </c>
      <c r="G34" s="3">
        <f t="shared" si="3"/>
      </c>
      <c r="H34" s="45">
        <f t="shared" si="4"/>
      </c>
      <c r="I34" s="15">
        <f t="shared" si="5"/>
      </c>
      <c r="J34" s="20">
        <f t="shared" si="6"/>
      </c>
      <c r="K34" s="42">
        <f t="shared" si="7"/>
      </c>
      <c r="L34" s="15">
        <f t="shared" si="8"/>
      </c>
      <c r="M34" s="25">
        <f t="shared" si="9"/>
      </c>
      <c r="N34" s="45">
        <f t="shared" si="10"/>
      </c>
      <c r="O34" s="15">
        <f t="shared" si="11"/>
      </c>
      <c r="P34" s="20">
        <f t="shared" si="12"/>
      </c>
      <c r="Q34" s="34"/>
      <c r="R34" s="31">
        <f t="shared" si="13"/>
      </c>
      <c r="T34" s="2">
        <f t="shared" si="14"/>
      </c>
      <c r="U34" s="2">
        <f t="shared" si="15"/>
      </c>
      <c r="V34" s="2">
        <f t="shared" si="16"/>
        <v>0</v>
      </c>
      <c r="W34" s="2">
        <f t="shared" si="17"/>
      </c>
    </row>
    <row r="35" spans="1:23" ht="12.75">
      <c r="A35" s="10">
        <f t="shared" si="0"/>
      </c>
      <c r="B35" s="18"/>
      <c r="C35" s="18"/>
      <c r="D35" s="14">
        <f>IF(A35="","",LOOKUP(A35,'ink.bb'!$A$2:$A$39,'ink.bb'!$C$2:$C$39))</f>
      </c>
      <c r="E35" s="42">
        <f t="shared" si="1"/>
      </c>
      <c r="F35" s="15">
        <f t="shared" si="2"/>
      </c>
      <c r="G35" s="3">
        <f t="shared" si="3"/>
      </c>
      <c r="H35" s="45">
        <f t="shared" si="4"/>
      </c>
      <c r="I35" s="15">
        <f t="shared" si="5"/>
      </c>
      <c r="J35" s="20">
        <f t="shared" si="6"/>
      </c>
      <c r="K35" s="42">
        <f t="shared" si="7"/>
      </c>
      <c r="L35" s="15">
        <f t="shared" si="8"/>
      </c>
      <c r="M35" s="25">
        <f t="shared" si="9"/>
      </c>
      <c r="N35" s="45">
        <f t="shared" si="10"/>
      </c>
      <c r="O35" s="15">
        <f t="shared" si="11"/>
      </c>
      <c r="P35" s="20">
        <f t="shared" si="12"/>
      </c>
      <c r="Q35" s="34"/>
      <c r="R35" s="31">
        <f t="shared" si="13"/>
      </c>
      <c r="T35" s="2">
        <f t="shared" si="14"/>
      </c>
      <c r="U35" s="2">
        <f t="shared" si="15"/>
      </c>
      <c r="V35" s="2">
        <f t="shared" si="16"/>
        <v>0</v>
      </c>
      <c r="W35" s="2">
        <f t="shared" si="17"/>
      </c>
    </row>
    <row r="36" spans="1:23" ht="12.75">
      <c r="A36" s="10">
        <f t="shared" si="0"/>
      </c>
      <c r="B36" s="18"/>
      <c r="C36" s="18"/>
      <c r="D36" s="14">
        <f>IF(A36="","",LOOKUP(A36,'ink.bb'!$A$2:$A$39,'ink.bb'!$C$2:$C$39))</f>
      </c>
      <c r="E36" s="42">
        <f t="shared" si="1"/>
      </c>
      <c r="F36" s="15">
        <f t="shared" si="2"/>
      </c>
      <c r="G36" s="3">
        <f t="shared" si="3"/>
      </c>
      <c r="H36" s="45">
        <f t="shared" si="4"/>
      </c>
      <c r="I36" s="15">
        <f t="shared" si="5"/>
      </c>
      <c r="J36" s="20">
        <f t="shared" si="6"/>
      </c>
      <c r="K36" s="42">
        <f t="shared" si="7"/>
      </c>
      <c r="L36" s="15">
        <f t="shared" si="8"/>
      </c>
      <c r="M36" s="25">
        <f t="shared" si="9"/>
      </c>
      <c r="N36" s="45">
        <f t="shared" si="10"/>
      </c>
      <c r="O36" s="15">
        <f t="shared" si="11"/>
      </c>
      <c r="P36" s="20">
        <f t="shared" si="12"/>
      </c>
      <c r="Q36" s="34"/>
      <c r="R36" s="31">
        <f t="shared" si="13"/>
      </c>
      <c r="T36" s="2">
        <f t="shared" si="14"/>
      </c>
      <c r="U36" s="2">
        <f t="shared" si="15"/>
      </c>
      <c r="V36" s="2">
        <f t="shared" si="16"/>
        <v>0</v>
      </c>
      <c r="W36" s="2">
        <f t="shared" si="17"/>
      </c>
    </row>
    <row r="37" spans="1:23" ht="12.75">
      <c r="A37" s="10">
        <f t="shared" si="0"/>
      </c>
      <c r="B37" s="18"/>
      <c r="C37" s="18"/>
      <c r="D37" s="14">
        <f>IF(A37="","",LOOKUP(A37,'ink.bb'!$A$2:$A$39,'ink.bb'!$C$2:$C$39))</f>
      </c>
      <c r="E37" s="42">
        <f t="shared" si="1"/>
      </c>
      <c r="F37" s="15">
        <f t="shared" si="2"/>
      </c>
      <c r="G37" s="3">
        <f t="shared" si="3"/>
      </c>
      <c r="H37" s="45">
        <f t="shared" si="4"/>
      </c>
      <c r="I37" s="15">
        <f t="shared" si="5"/>
      </c>
      <c r="J37" s="20">
        <f t="shared" si="6"/>
      </c>
      <c r="K37" s="42">
        <f t="shared" si="7"/>
      </c>
      <c r="L37" s="15">
        <f t="shared" si="8"/>
      </c>
      <c r="M37" s="25">
        <f t="shared" si="9"/>
      </c>
      <c r="N37" s="45">
        <f t="shared" si="10"/>
      </c>
      <c r="O37" s="15">
        <f t="shared" si="11"/>
      </c>
      <c r="P37" s="20">
        <f t="shared" si="12"/>
      </c>
      <c r="Q37" s="34"/>
      <c r="R37" s="31">
        <f t="shared" si="13"/>
      </c>
      <c r="T37" s="2">
        <f t="shared" si="14"/>
      </c>
      <c r="U37" s="2">
        <f t="shared" si="15"/>
      </c>
      <c r="V37" s="2">
        <f t="shared" si="16"/>
        <v>0</v>
      </c>
      <c r="W37" s="2">
        <f t="shared" si="17"/>
      </c>
    </row>
    <row r="38" spans="1:23" ht="12.75">
      <c r="A38" s="10">
        <f t="shared" si="0"/>
      </c>
      <c r="B38" s="18"/>
      <c r="C38" s="18"/>
      <c r="D38" s="14">
        <f>IF(A38="","",LOOKUP(A38,'ink.bb'!$A$2:$A$39,'ink.bb'!$C$2:$C$39))</f>
      </c>
      <c r="E38" s="42">
        <f t="shared" si="1"/>
      </c>
      <c r="F38" s="15">
        <f t="shared" si="2"/>
      </c>
      <c r="G38" s="3">
        <f t="shared" si="3"/>
      </c>
      <c r="H38" s="45">
        <f t="shared" si="4"/>
      </c>
      <c r="I38" s="15">
        <f t="shared" si="5"/>
      </c>
      <c r="J38" s="20">
        <f t="shared" si="6"/>
      </c>
      <c r="K38" s="42">
        <f t="shared" si="7"/>
      </c>
      <c r="L38" s="15">
        <f t="shared" si="8"/>
      </c>
      <c r="M38" s="25">
        <f t="shared" si="9"/>
      </c>
      <c r="N38" s="45">
        <f t="shared" si="10"/>
      </c>
      <c r="O38" s="15">
        <f t="shared" si="11"/>
      </c>
      <c r="P38" s="20">
        <f t="shared" si="12"/>
      </c>
      <c r="Q38" s="34"/>
      <c r="R38" s="31">
        <f t="shared" si="13"/>
      </c>
      <c r="T38" s="2">
        <f t="shared" si="14"/>
      </c>
      <c r="U38" s="2">
        <f t="shared" si="15"/>
      </c>
      <c r="V38" s="2">
        <f t="shared" si="16"/>
        <v>0</v>
      </c>
      <c r="W38" s="2">
        <f t="shared" si="17"/>
      </c>
    </row>
    <row r="39" spans="1:23" ht="12.75">
      <c r="A39" s="10">
        <f t="shared" si="0"/>
      </c>
      <c r="B39" s="18"/>
      <c r="C39" s="18"/>
      <c r="D39" s="14">
        <f>IF(A39="","",LOOKUP(A39,'ink.bb'!$A$2:$A$39,'ink.bb'!$C$2:$C$39))</f>
      </c>
      <c r="E39" s="42">
        <f t="shared" si="1"/>
      </c>
      <c r="F39" s="15">
        <f t="shared" si="2"/>
      </c>
      <c r="G39" s="3">
        <f t="shared" si="3"/>
      </c>
      <c r="H39" s="45">
        <f t="shared" si="4"/>
      </c>
      <c r="I39" s="15">
        <f t="shared" si="5"/>
      </c>
      <c r="J39" s="20">
        <f t="shared" si="6"/>
      </c>
      <c r="K39" s="42">
        <f t="shared" si="7"/>
      </c>
      <c r="L39" s="15">
        <f t="shared" si="8"/>
      </c>
      <c r="M39" s="25">
        <f t="shared" si="9"/>
      </c>
      <c r="N39" s="45">
        <f t="shared" si="10"/>
      </c>
      <c r="O39" s="15">
        <f t="shared" si="11"/>
      </c>
      <c r="P39" s="20">
        <f t="shared" si="12"/>
      </c>
      <c r="Q39" s="34"/>
      <c r="R39" s="31">
        <f t="shared" si="13"/>
      </c>
      <c r="T39" s="2">
        <f t="shared" si="14"/>
      </c>
      <c r="U39" s="2">
        <f t="shared" si="15"/>
      </c>
      <c r="V39" s="2">
        <f t="shared" si="16"/>
        <v>0</v>
      </c>
      <c r="W39" s="2">
        <f t="shared" si="17"/>
      </c>
    </row>
    <row r="40" spans="1:23" ht="12.75">
      <c r="A40" s="10">
        <f t="shared" si="0"/>
      </c>
      <c r="B40" s="18"/>
      <c r="C40" s="18"/>
      <c r="D40" s="14">
        <f>IF(A40="","",LOOKUP(A40,'ink.bb'!$A$2:$A$39,'ink.bb'!$C$2:$C$39))</f>
      </c>
      <c r="E40" s="42">
        <f t="shared" si="1"/>
      </c>
      <c r="F40" s="15">
        <f t="shared" si="2"/>
      </c>
      <c r="G40" s="3">
        <f t="shared" si="3"/>
      </c>
      <c r="H40" s="45">
        <f t="shared" si="4"/>
      </c>
      <c r="I40" s="15">
        <f t="shared" si="5"/>
      </c>
      <c r="J40" s="20">
        <f t="shared" si="6"/>
      </c>
      <c r="K40" s="42">
        <f t="shared" si="7"/>
      </c>
      <c r="L40" s="15">
        <f t="shared" si="8"/>
      </c>
      <c r="M40" s="25">
        <f t="shared" si="9"/>
      </c>
      <c r="N40" s="45">
        <f t="shared" si="10"/>
      </c>
      <c r="O40" s="15">
        <f t="shared" si="11"/>
      </c>
      <c r="P40" s="20">
        <f t="shared" si="12"/>
      </c>
      <c r="Q40" s="34"/>
      <c r="R40" s="31">
        <f t="shared" si="13"/>
      </c>
      <c r="T40" s="2">
        <f t="shared" si="14"/>
      </c>
      <c r="U40" s="2">
        <f t="shared" si="15"/>
      </c>
      <c r="V40" s="2">
        <f t="shared" si="16"/>
        <v>0</v>
      </c>
      <c r="W40" s="2">
        <f t="shared" si="17"/>
      </c>
    </row>
    <row r="41" spans="1:23" ht="12.75">
      <c r="A41" s="10">
        <f t="shared" si="0"/>
      </c>
      <c r="B41" s="18"/>
      <c r="C41" s="18"/>
      <c r="D41" s="14">
        <f>IF(A41="","",LOOKUP(A41,'ink.bb'!$A$2:$A$39,'ink.bb'!$C$2:$C$39))</f>
      </c>
      <c r="E41" s="42">
        <f t="shared" si="1"/>
      </c>
      <c r="F41" s="15">
        <f t="shared" si="2"/>
      </c>
      <c r="G41" s="3">
        <f t="shared" si="3"/>
      </c>
      <c r="H41" s="45">
        <f t="shared" si="4"/>
      </c>
      <c r="I41" s="15">
        <f t="shared" si="5"/>
      </c>
      <c r="J41" s="20">
        <f t="shared" si="6"/>
      </c>
      <c r="K41" s="42">
        <f t="shared" si="7"/>
      </c>
      <c r="L41" s="15">
        <f t="shared" si="8"/>
      </c>
      <c r="M41" s="25">
        <f t="shared" si="9"/>
      </c>
      <c r="N41" s="45">
        <f t="shared" si="10"/>
      </c>
      <c r="O41" s="15">
        <f t="shared" si="11"/>
      </c>
      <c r="P41" s="20">
        <f t="shared" si="12"/>
      </c>
      <c r="Q41" s="34"/>
      <c r="R41" s="31">
        <f t="shared" si="13"/>
      </c>
      <c r="T41" s="2">
        <f t="shared" si="14"/>
      </c>
      <c r="U41" s="2">
        <f t="shared" si="15"/>
      </c>
      <c r="V41" s="2">
        <f t="shared" si="16"/>
        <v>0</v>
      </c>
      <c r="W41" s="2">
        <f t="shared" si="17"/>
      </c>
    </row>
    <row r="42" spans="1:23" ht="13.5" thickBot="1">
      <c r="A42" s="10">
        <f t="shared" si="0"/>
      </c>
      <c r="B42" s="18"/>
      <c r="C42" s="18"/>
      <c r="D42" s="14">
        <f>IF(A42="","",LOOKUP(A42,'ink.bb'!$A$2:$A$39,'ink.bb'!$C$2:$C$39))</f>
      </c>
      <c r="E42" s="43">
        <f t="shared" si="1"/>
      </c>
      <c r="F42" s="16">
        <f t="shared" si="2"/>
      </c>
      <c r="G42" s="4">
        <f t="shared" si="3"/>
      </c>
      <c r="H42" s="46">
        <f t="shared" si="4"/>
      </c>
      <c r="I42" s="16">
        <f t="shared" si="5"/>
      </c>
      <c r="J42" s="21">
        <f t="shared" si="6"/>
      </c>
      <c r="K42" s="43">
        <f t="shared" si="7"/>
      </c>
      <c r="L42" s="16">
        <f t="shared" si="8"/>
      </c>
      <c r="M42" s="26">
        <f t="shared" si="9"/>
      </c>
      <c r="N42" s="46">
        <f t="shared" si="10"/>
      </c>
      <c r="O42" s="16">
        <f t="shared" si="11"/>
      </c>
      <c r="P42" s="21">
        <f t="shared" si="12"/>
      </c>
      <c r="Q42" s="35"/>
      <c r="R42" s="32">
        <f t="shared" si="13"/>
      </c>
      <c r="T42" s="2">
        <f t="shared" si="14"/>
      </c>
      <c r="U42" s="2">
        <f t="shared" si="15"/>
      </c>
      <c r="V42" s="2">
        <f t="shared" si="16"/>
        <v>0</v>
      </c>
      <c r="W42" s="2">
        <f t="shared" si="17"/>
      </c>
    </row>
    <row r="43" spans="1:18" ht="13.5" thickBot="1">
      <c r="A43" s="6"/>
      <c r="B43" s="28">
        <f>SUM(B14:B42)</f>
        <v>0</v>
      </c>
      <c r="C43" s="28">
        <f>SUM(C14:C42)</f>
        <v>0</v>
      </c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22">
        <f>SUM(R14:R42)</f>
        <v>0</v>
      </c>
    </row>
  </sheetData>
  <sheetProtection password="C248" sheet="1" objects="1" scenarios="1"/>
  <mergeCells count="21">
    <mergeCell ref="A7:B7"/>
    <mergeCell ref="C3:F3"/>
    <mergeCell ref="C4:F4"/>
    <mergeCell ref="C5:F5"/>
    <mergeCell ref="A3:B3"/>
    <mergeCell ref="A4:B4"/>
    <mergeCell ref="A5:B5"/>
    <mergeCell ref="T12:U12"/>
    <mergeCell ref="K12:P12"/>
    <mergeCell ref="A8:B8"/>
    <mergeCell ref="E8:I8"/>
    <mergeCell ref="B11:D11"/>
    <mergeCell ref="B12:C12"/>
    <mergeCell ref="E9:I9"/>
    <mergeCell ref="E12:J12"/>
    <mergeCell ref="N13:P13"/>
    <mergeCell ref="J6:K6"/>
    <mergeCell ref="E13:G13"/>
    <mergeCell ref="H13:J13"/>
    <mergeCell ref="K13:M13"/>
    <mergeCell ref="E7:I7"/>
  </mergeCells>
  <printOptions/>
  <pageMargins left="0.1968503937007874" right="0.1968503937007874" top="0.3937007874015748" bottom="0.1968503937007874" header="0.5118110236220472" footer="0.5118110236220472"/>
  <pageSetup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1">
      <selection activeCell="E46" sqref="E46"/>
    </sheetView>
  </sheetViews>
  <sheetFormatPr defaultColWidth="9.140625" defaultRowHeight="12.75"/>
  <sheetData>
    <row r="1" spans="1:3" ht="12.75">
      <c r="A1" s="1" t="s">
        <v>5</v>
      </c>
      <c r="B1" s="1" t="s">
        <v>9</v>
      </c>
      <c r="C1" t="s">
        <v>10</v>
      </c>
    </row>
    <row r="2" spans="1:3" ht="12.75">
      <c r="A2" s="1">
        <v>1995</v>
      </c>
      <c r="B2" s="2">
        <v>36000</v>
      </c>
      <c r="C2" s="2">
        <f>SUM(B2*7.5)</f>
        <v>270000</v>
      </c>
    </row>
    <row r="3" spans="1:3" ht="12.75">
      <c r="A3" s="1">
        <v>1996</v>
      </c>
      <c r="B3" s="2">
        <v>36800</v>
      </c>
      <c r="C3" s="2">
        <f aca="true" t="shared" si="0" ref="C3:C39">SUM(B3*7.5)</f>
        <v>276000</v>
      </c>
    </row>
    <row r="4" spans="1:3" ht="12.75">
      <c r="A4" s="1">
        <v>1997</v>
      </c>
      <c r="B4" s="2">
        <v>37000</v>
      </c>
      <c r="C4" s="2">
        <f t="shared" si="0"/>
        <v>277500</v>
      </c>
    </row>
    <row r="5" spans="1:3" ht="12.75">
      <c r="A5" s="1">
        <v>1998</v>
      </c>
      <c r="B5" s="2">
        <v>37100</v>
      </c>
      <c r="C5" s="2">
        <f t="shared" si="0"/>
        <v>278250</v>
      </c>
    </row>
    <row r="6" spans="1:3" ht="12.75">
      <c r="A6" s="1">
        <v>1999</v>
      </c>
      <c r="B6" s="2">
        <v>37200</v>
      </c>
      <c r="C6" s="2">
        <f t="shared" si="0"/>
        <v>279000</v>
      </c>
    </row>
    <row r="7" spans="1:3" ht="12.75">
      <c r="A7" s="1">
        <v>2000</v>
      </c>
      <c r="B7" s="2">
        <v>37300</v>
      </c>
      <c r="C7" s="2">
        <f t="shared" si="0"/>
        <v>279750</v>
      </c>
    </row>
    <row r="8" spans="1:3" ht="12.75">
      <c r="A8" s="1">
        <v>2001</v>
      </c>
      <c r="B8" s="2">
        <v>37700</v>
      </c>
      <c r="C8" s="2">
        <f t="shared" si="0"/>
        <v>282750</v>
      </c>
    </row>
    <row r="9" spans="1:3" ht="12.75">
      <c r="A9" s="1">
        <v>2002</v>
      </c>
      <c r="B9" s="2">
        <v>38700</v>
      </c>
      <c r="C9" s="2">
        <f t="shared" si="0"/>
        <v>290250</v>
      </c>
    </row>
    <row r="10" spans="1:3" ht="12.75">
      <c r="A10" s="1">
        <v>2003</v>
      </c>
      <c r="B10" s="2">
        <v>40900</v>
      </c>
      <c r="C10" s="2">
        <f t="shared" si="0"/>
        <v>306750</v>
      </c>
    </row>
    <row r="11" spans="1:3" ht="12.75">
      <c r="A11" s="1">
        <v>2004</v>
      </c>
      <c r="B11" s="2">
        <v>42300</v>
      </c>
      <c r="C11" s="2">
        <f t="shared" si="0"/>
        <v>317250</v>
      </c>
    </row>
    <row r="12" spans="1:3" ht="12.75">
      <c r="A12" s="1">
        <v>2005</v>
      </c>
      <c r="B12" s="2">
        <v>43300</v>
      </c>
      <c r="C12" s="2">
        <f t="shared" si="0"/>
        <v>324750</v>
      </c>
    </row>
    <row r="13" spans="1:3" ht="12.75">
      <c r="A13" s="1">
        <v>2006</v>
      </c>
      <c r="B13" s="2">
        <v>44500</v>
      </c>
      <c r="C13" s="2">
        <f t="shared" si="0"/>
        <v>333750</v>
      </c>
    </row>
    <row r="14" spans="1:3" ht="12.75">
      <c r="A14" s="1">
        <v>2007</v>
      </c>
      <c r="B14" s="2">
        <v>45900</v>
      </c>
      <c r="C14" s="2">
        <f t="shared" si="0"/>
        <v>344250</v>
      </c>
    </row>
    <row r="15" spans="1:3" ht="12.75">
      <c r="A15" s="1">
        <v>2008</v>
      </c>
      <c r="B15" s="2">
        <v>48000</v>
      </c>
      <c r="C15" s="2">
        <f t="shared" si="0"/>
        <v>360000</v>
      </c>
    </row>
    <row r="16" spans="1:3" ht="12.75">
      <c r="A16" s="1">
        <v>2009</v>
      </c>
      <c r="B16" s="2">
        <v>50900</v>
      </c>
      <c r="C16" s="2">
        <f t="shared" si="0"/>
        <v>381750</v>
      </c>
    </row>
    <row r="17" spans="1:3" ht="12.75">
      <c r="A17" s="1">
        <v>2010</v>
      </c>
      <c r="B17" s="2">
        <v>51100</v>
      </c>
      <c r="C17" s="2">
        <f t="shared" si="0"/>
        <v>383250</v>
      </c>
    </row>
    <row r="18" spans="1:3" ht="12.75">
      <c r="A18" s="1">
        <v>2011</v>
      </c>
      <c r="B18" s="2">
        <v>52100</v>
      </c>
      <c r="C18" s="2">
        <f t="shared" si="0"/>
        <v>390750</v>
      </c>
    </row>
    <row r="19" spans="1:3" ht="12.75">
      <c r="A19" s="1">
        <v>2012</v>
      </c>
      <c r="B19" s="2">
        <v>54600</v>
      </c>
      <c r="C19" s="2">
        <f t="shared" si="0"/>
        <v>409500</v>
      </c>
    </row>
    <row r="20" spans="1:3" ht="12.75">
      <c r="A20" s="1">
        <v>2013</v>
      </c>
      <c r="B20" s="2">
        <v>56600</v>
      </c>
      <c r="C20" s="2">
        <f t="shared" si="0"/>
        <v>424500</v>
      </c>
    </row>
    <row r="21" spans="1:3" ht="12.75">
      <c r="A21" s="1">
        <v>2014</v>
      </c>
      <c r="B21" s="2">
        <v>56900</v>
      </c>
      <c r="C21" s="2">
        <f t="shared" si="0"/>
        <v>426750</v>
      </c>
    </row>
    <row r="22" spans="1:3" ht="12.75">
      <c r="A22" s="1">
        <v>2015</v>
      </c>
      <c r="B22" s="2">
        <v>58100</v>
      </c>
      <c r="C22" s="2">
        <f t="shared" si="0"/>
        <v>435750</v>
      </c>
    </row>
    <row r="23" spans="1:3" ht="12.75">
      <c r="A23" s="1">
        <v>2016</v>
      </c>
      <c r="B23" s="2">
        <v>59300</v>
      </c>
      <c r="C23" s="2">
        <f t="shared" si="0"/>
        <v>444750</v>
      </c>
    </row>
    <row r="24" spans="1:3" ht="12.75">
      <c r="A24" s="1">
        <v>2017</v>
      </c>
      <c r="B24" s="2">
        <v>61500</v>
      </c>
      <c r="C24" s="2">
        <f t="shared" si="0"/>
        <v>461250</v>
      </c>
    </row>
    <row r="25" spans="1:3" ht="12.75">
      <c r="A25" s="1">
        <v>2018</v>
      </c>
      <c r="B25" s="2">
        <v>62500</v>
      </c>
      <c r="C25" s="2">
        <f t="shared" si="0"/>
        <v>468750</v>
      </c>
    </row>
    <row r="26" spans="1:3" ht="12.75">
      <c r="A26" s="1">
        <v>2019</v>
      </c>
      <c r="B26" s="2">
        <v>64400</v>
      </c>
      <c r="C26" s="2">
        <f t="shared" si="0"/>
        <v>483000</v>
      </c>
    </row>
    <row r="27" spans="1:3" ht="12.75">
      <c r="A27" s="1">
        <v>2020</v>
      </c>
      <c r="B27" s="2">
        <v>66800</v>
      </c>
      <c r="C27" s="2">
        <f t="shared" si="0"/>
        <v>501000</v>
      </c>
    </row>
    <row r="28" spans="1:3" ht="12.75">
      <c r="A28" s="1">
        <v>2021</v>
      </c>
      <c r="B28" s="2">
        <v>68200</v>
      </c>
      <c r="C28" s="2">
        <f t="shared" si="0"/>
        <v>511500</v>
      </c>
    </row>
    <row r="29" spans="1:3" ht="12.75">
      <c r="A29" s="1">
        <v>2022</v>
      </c>
      <c r="B29" s="2">
        <v>71000</v>
      </c>
      <c r="C29" s="2">
        <f t="shared" si="0"/>
        <v>532500</v>
      </c>
    </row>
    <row r="30" spans="1:3" ht="12.75">
      <c r="A30" s="1">
        <v>2023</v>
      </c>
      <c r="B30" s="2">
        <v>74300</v>
      </c>
      <c r="C30" s="2">
        <f t="shared" si="0"/>
        <v>557250</v>
      </c>
    </row>
    <row r="31" spans="1:3" ht="12.75">
      <c r="A31" s="1">
        <v>2024</v>
      </c>
      <c r="B31" s="2">
        <v>76200</v>
      </c>
      <c r="C31" s="2">
        <f t="shared" si="0"/>
        <v>571500</v>
      </c>
    </row>
    <row r="32" spans="1:3" ht="12.75">
      <c r="A32" s="1">
        <v>2025</v>
      </c>
      <c r="B32" s="2"/>
      <c r="C32" s="2">
        <f t="shared" si="0"/>
        <v>0</v>
      </c>
    </row>
    <row r="33" spans="1:3" ht="12.75">
      <c r="A33" s="1">
        <v>2026</v>
      </c>
      <c r="B33" s="2"/>
      <c r="C33" s="2">
        <f t="shared" si="0"/>
        <v>0</v>
      </c>
    </row>
    <row r="34" spans="1:3" ht="12.75">
      <c r="A34" s="1">
        <v>2027</v>
      </c>
      <c r="B34" s="2"/>
      <c r="C34" s="2">
        <f t="shared" si="0"/>
        <v>0</v>
      </c>
    </row>
    <row r="35" spans="1:3" ht="12.75">
      <c r="A35" s="1">
        <v>2028</v>
      </c>
      <c r="B35" s="2"/>
      <c r="C35" s="2">
        <f t="shared" si="0"/>
        <v>0</v>
      </c>
    </row>
    <row r="36" spans="1:3" ht="12.75">
      <c r="A36" s="1">
        <v>2029</v>
      </c>
      <c r="B36" s="2"/>
      <c r="C36" s="2">
        <f t="shared" si="0"/>
        <v>0</v>
      </c>
    </row>
    <row r="37" spans="1:3" ht="12.75">
      <c r="A37" s="1">
        <v>2030</v>
      </c>
      <c r="B37" s="2"/>
      <c r="C37" s="2">
        <f t="shared" si="0"/>
        <v>0</v>
      </c>
    </row>
    <row r="38" spans="1:3" ht="12.75">
      <c r="A38" s="1">
        <v>2031</v>
      </c>
      <c r="B38" s="2"/>
      <c r="C38" s="2">
        <f t="shared" si="0"/>
        <v>0</v>
      </c>
    </row>
    <row r="39" spans="1:3" ht="12.75">
      <c r="A39" s="1">
        <v>2032</v>
      </c>
      <c r="B39" s="2"/>
      <c r="C39" s="2">
        <f t="shared" si="0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Lotsholmen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Calle</dc:creator>
  <cp:keywords/>
  <dc:description/>
  <cp:lastModifiedBy>Bexar, Pia</cp:lastModifiedBy>
  <cp:lastPrinted>2024-05-18T15:47:18Z</cp:lastPrinted>
  <dcterms:created xsi:type="dcterms:W3CDTF">2024-05-04T10:58:54Z</dcterms:created>
  <dcterms:modified xsi:type="dcterms:W3CDTF">2024-06-19T06:44:35Z</dcterms:modified>
  <cp:category/>
  <cp:version/>
  <cp:contentType/>
  <cp:contentStatus/>
</cp:coreProperties>
</file>